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410"/>
  <workbookPr/>
  <mc:AlternateContent xmlns:mc="http://schemas.openxmlformats.org/markup-compatibility/2006">
    <mc:Choice Requires="x15">
      <x15ac:absPath xmlns:x15ac="http://schemas.microsoft.com/office/spreadsheetml/2010/11/ac" url="/Volumes/DTGRPS1/DC/NOTE_RAPIDE/COPIES/NR_Mobilité résidentielle_PLouchart/ANNEXES WEB/"/>
    </mc:Choice>
  </mc:AlternateContent>
  <bookViews>
    <workbookView xWindow="0" yWindow="460" windowWidth="27080" windowHeight="18000" tabRatio="500"/>
  </bookViews>
  <sheets>
    <sheet name="Figure 1" sheetId="1" r:id="rId1"/>
  </sheets>
  <externalReferences>
    <externalReference r:id="rId2"/>
  </externalReferences>
  <definedNames>
    <definedName name="az">#REF!</definedName>
    <definedName name="_xlnm.Database">[1]QXtend!#REF!</definedName>
    <definedName name="PEMM9899RANK2_EST">#REF!</definedName>
  </definedNames>
  <calcPr calcId="152511" calcMode="manual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1" l="1"/>
  <c r="C5" i="1"/>
  <c r="D5" i="1"/>
  <c r="B6" i="1"/>
  <c r="C6" i="1"/>
  <c r="D6" i="1"/>
  <c r="B7" i="1"/>
  <c r="C7" i="1"/>
  <c r="D7" i="1"/>
  <c r="B8" i="1"/>
  <c r="C8" i="1"/>
  <c r="D8" i="1"/>
  <c r="B9" i="1"/>
  <c r="C9" i="1"/>
  <c r="D9" i="1"/>
  <c r="B10" i="1"/>
  <c r="C10" i="1"/>
  <c r="D10" i="1"/>
  <c r="B11" i="1"/>
  <c r="C11" i="1"/>
  <c r="D11" i="1"/>
  <c r="B12" i="1"/>
  <c r="C12" i="1"/>
  <c r="D12" i="1"/>
  <c r="B13" i="1"/>
  <c r="C13" i="1"/>
  <c r="D13" i="1"/>
</calcChain>
</file>

<file path=xl/sharedStrings.xml><?xml version="1.0" encoding="utf-8"?>
<sst xmlns="http://schemas.openxmlformats.org/spreadsheetml/2006/main" count="16" uniqueCount="16">
  <si>
    <t>Sept ménages mobiles franciliens sur dix emménagent dans le même département</t>
  </si>
  <si>
    <t>Part des mobilités résidentielles selon des critères de proximité (%)</t>
  </si>
  <si>
    <t>Part des mobilités dans un périmètre de 3 couronnes autour de la commune de résidence antérieure (arrondissement pour Paris)</t>
  </si>
  <si>
    <t>Part des mobilités en dehors des 3 couronnes, mais dans le même département de résidence antérieure</t>
  </si>
  <si>
    <t>Part des mobilités en dehors des 3 couronnes et du département de résidence antérieure</t>
  </si>
  <si>
    <t>Paris</t>
  </si>
  <si>
    <t>Hauts-de-Seine</t>
  </si>
  <si>
    <t>Seine-Saint-Denis</t>
  </si>
  <si>
    <t>Val-de-Marne</t>
  </si>
  <si>
    <t>Seine-et-Marne</t>
  </si>
  <si>
    <t>Yvelines</t>
  </si>
  <si>
    <t>Essonne</t>
  </si>
  <si>
    <t>Val-d’Oise</t>
  </si>
  <si>
    <t>Ensemble</t>
  </si>
  <si>
    <t>Champ : Ensemble des ménages mobiles déjà présents en Île-de-France en 2012</t>
  </si>
  <si>
    <t xml:space="preserve">source : Insee, recensement de la population 2013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</si>
</sst>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&quot;-&quot;??\ _€_-;_-@_-"/>
    <numFmt numFmtId="165" formatCode="0.0"/>
  </numFmts>
  <fonts count="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1" xfId="0" applyBorder="1"/>
    <xf numFmtId="0" fontId="0" fillId="0" borderId="1" xfId="0" applyFont="1" applyBorder="1" applyAlignment="1">
      <alignment horizontal="center" vertical="center" wrapText="1"/>
    </xf>
    <xf numFmtId="165" fontId="0" fillId="0" borderId="1" xfId="0" applyNumberFormat="1" applyBorder="1"/>
  </cellXfs>
  <cellStyles count="5">
    <cellStyle name="Milliers 2" xfId="3"/>
    <cellStyle name="Normal" xfId="0" builtinId="0"/>
    <cellStyle name="Normal 2" xfId="2"/>
    <cellStyle name="Normal 2 2" xfId="1"/>
    <cellStyle name="Pourcentage 2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DEDED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/TRAVAIL/Dossier/0_SDRIF/Cadrages%20quanti/Portrait/prj_idf_prov_depart1999_041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CF_FM"/>
      <sheetName val="ICF_PRORef"/>
      <sheetName val="ICF_IDFRef"/>
      <sheetName val="ICF19_PRO"/>
      <sheetName val="ICF19_IDF"/>
      <sheetName val="ICF18_PRO"/>
      <sheetName val="ICF18_IDF"/>
      <sheetName val="ICF18"/>
      <sheetName val="ICF17_PRO"/>
      <sheetName val="ICF17_IDF"/>
      <sheetName val="ICF17"/>
      <sheetName val="ICF15_PRO"/>
      <sheetName val="ICF15_IDF"/>
      <sheetName val="ICF15"/>
      <sheetName val="ICF21_PROBIS"/>
      <sheetName val="ICF21_IDFBIS"/>
      <sheetName val="ICF21_PRO"/>
      <sheetName val="ICF21_IDF"/>
      <sheetName val="ICF21"/>
      <sheetName val="ICF21_CES04_PRO"/>
      <sheetName val="ICF21_CES04_IDF"/>
      <sheetName val="ICF21_CES04"/>
      <sheetName val="ICF23_PRO"/>
      <sheetName val="ICF23_IDF"/>
      <sheetName val="ICF23"/>
      <sheetName val="QXcste_PRO"/>
      <sheetName val="QXcste_IDF"/>
      <sheetName val="QXcste"/>
      <sheetName val="QX_PRO"/>
      <sheetName val="QXest_PRO"/>
      <sheetName val="QXtend_PRO"/>
      <sheetName val="QXtend_PRO_ajust"/>
      <sheetName val="QX_IDF"/>
      <sheetName val="QXest_IDF"/>
      <sheetName val="QXtend_IDF"/>
      <sheetName val="QXtend_IDF_old"/>
      <sheetName val="QXtend"/>
      <sheetName val="QXbasse_PRO"/>
      <sheetName val="QXbasse_IDF"/>
      <sheetName val="QXbasse"/>
      <sheetName val="QXhaute_PRO"/>
      <sheetName val="QXhaute_IDF"/>
      <sheetName val="QXhaute"/>
      <sheetName val="Pop"/>
      <sheetName val="Mig0"/>
      <sheetName val="MigB"/>
      <sheetName val="MigH"/>
      <sheetName val="Mig_150"/>
      <sheetName val="Mig_CES04"/>
      <sheetName val="Mig_Est"/>
      <sheetName val="TX_EMI_PRO"/>
      <sheetName val="TX_EMI_PRO-RETRO"/>
      <sheetName val="TX_EMI_PRO_TEND"/>
      <sheetName val="TX_EMI_PRO (2)"/>
      <sheetName val="TX_IMM_IDF"/>
      <sheetName val="TX_IMM_IDF-RETRO"/>
      <sheetName val="TX_IMM_IDF_TEND"/>
      <sheetName val="nais6802"/>
      <sheetName val="Scénarii"/>
      <sheetName val="Popsim_IDF"/>
      <sheetName val="Popsim_P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workbookViewId="0">
      <selection activeCell="I4" sqref="I4"/>
    </sheetView>
  </sheetViews>
  <sheetFormatPr baseColWidth="10" defaultColWidth="11.5" defaultRowHeight="13" x14ac:dyDescent="0.15"/>
  <cols>
    <col min="1" max="1" width="22.5" customWidth="1"/>
    <col min="2" max="2" width="24.1640625" customWidth="1"/>
    <col min="3" max="3" width="18.33203125" customWidth="1"/>
    <col min="4" max="4" width="16.83203125" customWidth="1"/>
  </cols>
  <sheetData>
    <row r="1" spans="1:4" ht="12.75" customHeight="1" x14ac:dyDescent="0.15">
      <c r="A1" s="1" t="s">
        <v>0</v>
      </c>
    </row>
    <row r="2" spans="1:4" ht="12.75" customHeight="1" x14ac:dyDescent="0.15">
      <c r="A2" s="2" t="s">
        <v>1</v>
      </c>
    </row>
    <row r="4" spans="1:4" ht="138" customHeight="1" x14ac:dyDescent="0.15">
      <c r="A4" s="3"/>
      <c r="B4" s="4" t="s">
        <v>2</v>
      </c>
      <c r="C4" s="4" t="s">
        <v>3</v>
      </c>
      <c r="D4" s="4" t="s">
        <v>4</v>
      </c>
    </row>
    <row r="5" spans="1:4" ht="14.75" customHeight="1" x14ac:dyDescent="0.15">
      <c r="A5" s="3" t="s">
        <v>5</v>
      </c>
      <c r="B5" s="5">
        <f>0.794254433255711*100</f>
        <v>79.425443325571109</v>
      </c>
      <c r="C5" s="5">
        <f>0.031310368408538*100</f>
        <v>3.1310368408537999</v>
      </c>
      <c r="D5" s="5">
        <f>0.174435198335751*100</f>
        <v>17.443519833575102</v>
      </c>
    </row>
    <row r="6" spans="1:4" ht="14.75" customHeight="1" x14ac:dyDescent="0.15">
      <c r="A6" s="3" t="s">
        <v>6</v>
      </c>
      <c r="B6" s="5">
        <f>0.719980617212598*100</f>
        <v>71.998061721259816</v>
      </c>
      <c r="C6" s="5">
        <f>0.032058634999856*100</f>
        <v>3.2058634999855999</v>
      </c>
      <c r="D6" s="5">
        <f>0.247960747787546*100</f>
        <v>24.796074778754601</v>
      </c>
    </row>
    <row r="7" spans="1:4" ht="14.75" customHeight="1" x14ac:dyDescent="0.15">
      <c r="A7" s="3" t="s">
        <v>7</v>
      </c>
      <c r="B7" s="5">
        <f>0.75305533113459*100</f>
        <v>75.305533113459006</v>
      </c>
      <c r="C7" s="5">
        <f>0.0498986719958568*100</f>
        <v>4.9898671995856798</v>
      </c>
      <c r="D7" s="5">
        <f>0.197045996869553*100</f>
        <v>19.704599686955302</v>
      </c>
    </row>
    <row r="8" spans="1:4" ht="14.75" customHeight="1" x14ac:dyDescent="0.15">
      <c r="A8" s="3" t="s">
        <v>8</v>
      </c>
      <c r="B8" s="5">
        <f>0.708533884491666*100</f>
        <v>70.853388449166616</v>
      </c>
      <c r="C8" s="5">
        <f>0.0338601267067668*100</f>
        <v>3.3860126706766804</v>
      </c>
      <c r="D8" s="5">
        <f>0.257605988801568*100</f>
        <v>25.760598880156806</v>
      </c>
    </row>
    <row r="9" spans="1:4" ht="14.75" customHeight="1" x14ac:dyDescent="0.15">
      <c r="A9" s="3" t="s">
        <v>9</v>
      </c>
      <c r="B9" s="5">
        <f>0.614270028935368*100</f>
        <v>61.427002893536809</v>
      </c>
      <c r="C9" s="5">
        <f>0.170028206750387*100</f>
        <v>17.002820675038702</v>
      </c>
      <c r="D9" s="5">
        <f>0.215701764314245*100</f>
        <v>21.5701764314245</v>
      </c>
    </row>
    <row r="10" spans="1:4" ht="14.75" customHeight="1" x14ac:dyDescent="0.15">
      <c r="A10" s="3" t="s">
        <v>10</v>
      </c>
      <c r="B10" s="5">
        <f>0.673360979034727*100</f>
        <v>67.336097903472705</v>
      </c>
      <c r="C10" s="5">
        <f>0.123157495629224*100</f>
        <v>12.315749562922401</v>
      </c>
      <c r="D10" s="5">
        <f>0.20348152533605*100</f>
        <v>20.348152533604999</v>
      </c>
    </row>
    <row r="11" spans="1:4" ht="14.75" customHeight="1" x14ac:dyDescent="0.15">
      <c r="A11" s="3" t="s">
        <v>11</v>
      </c>
      <c r="B11" s="5">
        <f>0.665732942723131*100</f>
        <v>66.573294272313106</v>
      </c>
      <c r="C11" s="5">
        <f>0.122461856700589*100</f>
        <v>12.246185670058901</v>
      </c>
      <c r="D11" s="5">
        <f>0.211805200576279*100</f>
        <v>21.180520057627902</v>
      </c>
    </row>
    <row r="12" spans="1:4" ht="14.75" customHeight="1" x14ac:dyDescent="0.15">
      <c r="A12" s="3" t="s">
        <v>12</v>
      </c>
      <c r="B12" s="5">
        <f>0.694479963958163*100</f>
        <v>69.447996395816304</v>
      </c>
      <c r="C12" s="5">
        <f>0.110660855216017*100</f>
        <v>11.066085521601702</v>
      </c>
      <c r="D12" s="5">
        <f>0.19485918082582*100</f>
        <v>19.485918082582</v>
      </c>
    </row>
    <row r="13" spans="1:4" ht="14.75" customHeight="1" x14ac:dyDescent="0.15">
      <c r="A13" s="3" t="s">
        <v>13</v>
      </c>
      <c r="B13" s="5">
        <f>0.717147135826062*100</f>
        <v>71.714713582606208</v>
      </c>
      <c r="C13" s="5">
        <f>0.0736054341852306*100</f>
        <v>7.3605434185230596</v>
      </c>
      <c r="D13" s="5">
        <f>0.209247429988708*100</f>
        <v>20.924742998870801</v>
      </c>
    </row>
    <row r="14" spans="1:4" ht="14.75" customHeight="1" x14ac:dyDescent="0.15"/>
    <row r="15" spans="1:4" ht="14.75" customHeight="1" x14ac:dyDescent="0.15"/>
    <row r="16" spans="1:4" ht="14.75" customHeight="1" x14ac:dyDescent="0.15">
      <c r="A16" t="s">
        <v>14</v>
      </c>
    </row>
    <row r="17" spans="1:1" ht="14.75" customHeight="1" x14ac:dyDescent="0.15">
      <c r="A17" t="s">
        <v>15</v>
      </c>
    </row>
  </sheetData>
  <sheetProtection selectLockedCells="1" selectUnlockedCells="1"/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Figure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LOUCHART Philippe</dc:creator>
  <cp:lastModifiedBy>Utilisateur de Microsoft Office</cp:lastModifiedBy>
  <dcterms:created xsi:type="dcterms:W3CDTF">2018-01-18T13:15:02Z</dcterms:created>
  <dcterms:modified xsi:type="dcterms:W3CDTF">2018-02-07T13:27:25Z</dcterms:modified>
</cp:coreProperties>
</file>